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olo EBITDA" sheetId="1" state="visible" r:id="rId3"/>
    <sheet name="Confronto Annuale" sheetId="2" state="visible" r:id="rId4"/>
    <sheet name="Sibill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<sst xmlns="http://schemas.openxmlformats.org/spreadsheetml/2006/main" count="89" uniqueCount="80">
  <si>
    <t xml:space="preserve">CALCOLO EBITDA — Template mensile</t>
  </si>
  <si>
    <t xml:space="preserve">Celle BLU = inserisci i tuoi dati  |  Celle NERE = calcolate automaticamente  |  Non modificare le formule</t>
  </si>
  <si>
    <t xml:space="preserve">Azienda</t>
  </si>
  <si>
    <t xml:space="preserve">Nome Azienda Srl</t>
  </si>
  <si>
    <t xml:space="preserve">Anno</t>
  </si>
  <si>
    <t xml:space="preserve">VOCE</t>
  </si>
  <si>
    <t xml:space="preserve">Gen</t>
  </si>
  <si>
    <t xml:space="preserve">Feb</t>
  </si>
  <si>
    <t xml:space="preserve">Mar</t>
  </si>
  <si>
    <t xml:space="preserve">Apr</t>
  </si>
  <si>
    <t xml:space="preserve">Mag</t>
  </si>
  <si>
    <t xml:space="preserve">Giu</t>
  </si>
  <si>
    <t xml:space="preserve">Lug</t>
  </si>
  <si>
    <t xml:space="preserve">Ago</t>
  </si>
  <si>
    <t xml:space="preserve">Set</t>
  </si>
  <si>
    <t xml:space="preserve">Ott</t>
  </si>
  <si>
    <t xml:space="preserve">Nov</t>
  </si>
  <si>
    <t xml:space="preserve">Dic</t>
  </si>
  <si>
    <t xml:space="preserve">TOTALE ANNO</t>
  </si>
  <si>
    <t xml:space="preserve">  RICAVI</t>
  </si>
  <si>
    <t xml:space="preserve">    Ricavi da vendite e prestazioni</t>
  </si>
  <si>
    <t xml:space="preserve">    Altri ricavi e proventi</t>
  </si>
  <si>
    <t xml:space="preserve">  Totale ricavi</t>
  </si>
  <si>
    <t xml:space="preserve">  COSTI OPERATIVI MONETARI  (inserisci come valori positivi)</t>
  </si>
  <si>
    <t xml:space="preserve">    Materie prime e merci</t>
  </si>
  <si>
    <t xml:space="preserve">    Costi per servizi a terzi</t>
  </si>
  <si>
    <t xml:space="preserve">    Affitti e godimento beni</t>
  </si>
  <si>
    <t xml:space="preserve">    Costo del personale (stipendi + contributi)</t>
  </si>
  <si>
    <t xml:space="preserve">    Altri oneri di gestione</t>
  </si>
  <si>
    <t xml:space="preserve">  Totale costi monetari</t>
  </si>
  <si>
    <t xml:space="preserve">  EBITDA — Margine operativo lordo</t>
  </si>
  <si>
    <t xml:space="preserve">    EBITDA margin %</t>
  </si>
  <si>
    <t xml:space="preserve">  AMMORTAMENTI E SVALUTAZIONI</t>
  </si>
  <si>
    <t xml:space="preserve">    Ammortamento immobilizzazioni materiali</t>
  </si>
  <si>
    <t xml:space="preserve">    Ammortamento immobilizzazioni immateriali</t>
  </si>
  <si>
    <t xml:space="preserve">    Svalutazioni crediti</t>
  </si>
  <si>
    <t xml:space="preserve">  Totale ammortamenti</t>
  </si>
  <si>
    <t xml:space="preserve">  EBIT — Risultato operativo</t>
  </si>
  <si>
    <t xml:space="preserve">    EBIT margin %</t>
  </si>
  <si>
    <t xml:space="preserve">  GESTIONE FINANZIARIA E FISCALE</t>
  </si>
  <si>
    <t xml:space="preserve">    Oneri finanziari (interessi passivi)</t>
  </si>
  <si>
    <t xml:space="preserve">    Imposte stimate (IRES + IRAP)</t>
  </si>
  <si>
    <t xml:space="preserve">  UTILE NETTO</t>
  </si>
  <si>
    <t xml:space="preserve">    Utile netto margin %</t>
  </si>
  <si>
    <t xml:space="preserve">  LEGENDA</t>
  </si>
  <si>
    <t xml:space="preserve">   ●</t>
  </si>
  <si>
    <t xml:space="preserve">Celle BLU = inserisci i tuoi dati</t>
  </si>
  <si>
    <t xml:space="preserve">Celle NERE = formule calcolate automaticamente</t>
  </si>
  <si>
    <t xml:space="preserve">Righe LILLA = risultati principali (EBITDA, EBIT, Utile netto)</t>
  </si>
  <si>
    <t xml:space="preserve">CONFRONTO ANNUALE EBITDA</t>
  </si>
  <si>
    <t xml:space="preserve">Inserisci i totali annuali nelle celle BLU per confrontare fino a 4 esercizi.</t>
  </si>
  <si>
    <t xml:space="preserve">Anno 1</t>
  </si>
  <si>
    <t xml:space="preserve">Anno 2</t>
  </si>
  <si>
    <t xml:space="preserve">Anno 3</t>
  </si>
  <si>
    <t xml:space="preserve">Anno 4</t>
  </si>
  <si>
    <t xml:space="preserve">  COSTI OPERATIVI MONETARI</t>
  </si>
  <si>
    <t xml:space="preserve">  EBITDA margin %</t>
  </si>
  <si>
    <t xml:space="preserve">  AMMORTAMENTI</t>
  </si>
  <si>
    <t xml:space="preserve">  AREA FINANZIARIA E FISCALE</t>
  </si>
  <si>
    <t xml:space="preserve">  Oneri finanziari</t>
  </si>
  <si>
    <t xml:space="preserve">  Imposte (IRES + IRAP)</t>
  </si>
  <si>
    <t xml:space="preserve">  Utile netto</t>
  </si>
  <si>
    <t xml:space="preserve">  VARIAZIONI ANNO SU ANNO</t>
  </si>
  <si>
    <t xml:space="preserve">  Crescita EBITDA YoY %</t>
  </si>
  <si>
    <t xml:space="preserve">—</t>
  </si>
  <si>
    <t xml:space="preserve">Smetti di calcolare l'EBITDA a mano.</t>
  </si>
  <si>
    <t xml:space="preserve">Sibill integra automaticamente i tuoi dati bancari e contabili e ti mostra</t>
  </si>
  <si>
    <t xml:space="preserve">margini, liquidità e scadenze in tempo reale — senza Excel, senza attese.</t>
  </si>
  <si>
    <t xml:space="preserve">●  Liquidità e cash flow in tempo reale</t>
  </si>
  <si>
    <t xml:space="preserve">    Colleghi i tuoi conti bancari e vedi i movimenti aggiornati ogni giorno.</t>
  </si>
  <si>
    <t xml:space="preserve">●  EBITDA e margini automatici</t>
  </si>
  <si>
    <t xml:space="preserve">    Niente più calcoli manuali: i dati contabili si aggiornano in automatico.</t>
  </si>
  <si>
    <t xml:space="preserve">●  Pagamenti e scadenze in un'unica piattaforma</t>
  </si>
  <si>
    <t xml:space="preserve">    Gestisci bonifici, fatture in scadenza e approvazioni senza cambiare app.</t>
  </si>
  <si>
    <t xml:space="preserve">●  Condivisione con il commercialista</t>
  </si>
  <si>
    <t xml:space="preserve">    Il tuo commercialista accede ai dati in tempo reale, senza invio di file.</t>
  </si>
  <si>
    <t xml:space="preserve">────────────────────────────────────────────────────────────</t>
  </si>
  <si>
    <t xml:space="preserve">Oltre 3.000 PMI italiane usano già Sibill</t>
  </si>
  <si>
    <t xml:space="preserve">Le aziende che usano Sibill guadagnano in media 5-8 ore alla settimana.</t>
  </si>
  <si>
    <t xml:space="preserve">→  Prenota una demo gratuita su sibill.com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</si>
</sst>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%"/>
    <numFmt numFmtId="167" formatCode="\+0.0%;\-0.0%;0.0%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8"/>
      <color rgb="FF888888"/>
      <name val="Arial"/>
      <family val="0"/>
      <charset val="1"/>
    </font>
    <font>
      <b val="true"/>
      <sz val="9"/>
      <color rgb="FF1A56C4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b val="true"/>
      <sz val="8"/>
      <color rgb="FF444444"/>
      <name val="Arial"/>
      <family val="0"/>
      <charset val="1"/>
    </font>
    <font>
      <sz val="9"/>
      <color rgb="FF333333"/>
      <name val="Arial"/>
      <family val="0"/>
      <charset val="1"/>
    </font>
    <font>
      <sz val="9"/>
      <color rgb="FF1A56C4"/>
      <name val="Arial"/>
      <family val="0"/>
      <charset val="1"/>
    </font>
    <font>
      <b val="true"/>
      <sz val="9"/>
      <color rgb="FF333333"/>
      <name val="Arial"/>
      <family val="0"/>
      <charset val="1"/>
    </font>
    <font>
      <b val="true"/>
      <sz val="9"/>
      <color rgb="FF22222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8.5"/>
      <color rgb="FF999999"/>
      <name val="Arial"/>
      <family val="0"/>
      <charset val="1"/>
    </font>
    <font>
      <i val="true"/>
      <sz val="8.5"/>
      <color rgb="FF777777"/>
      <name val="Arial"/>
      <family val="0"/>
      <charset val="1"/>
    </font>
    <font>
      <b val="true"/>
      <i val="true"/>
      <sz val="8.5"/>
      <color rgb="FF777777"/>
      <name val="Arial"/>
      <family val="0"/>
      <charset val="1"/>
    </font>
    <font>
      <b val="true"/>
      <sz val="9"/>
      <color rgb="FF5A54D4"/>
      <name val="Arial"/>
      <family val="0"/>
      <charset val="1"/>
    </font>
    <font>
      <sz val="10"/>
      <color rgb="FF1A56C4"/>
      <name val="Arial"/>
      <family val="0"/>
      <charset val="1"/>
    </font>
    <font>
      <sz val="8.5"/>
      <color rgb="FF555555"/>
      <name val="Arial"/>
      <family val="0"/>
      <charset val="1"/>
    </font>
    <font>
      <sz val="10"/>
      <color rgb="FF222222"/>
      <name val="Arial"/>
      <family val="0"/>
      <charset val="1"/>
    </font>
    <font>
      <sz val="10"/>
      <color rgb="FF5A54D4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777777"/>
      <name val="Arial"/>
      <family val="0"/>
      <charset val="1"/>
    </font>
    <font>
      <sz val="9"/>
      <color rgb="FFAAAAAA"/>
      <name val="Arial"/>
      <family val="0"/>
      <charset val="1"/>
    </font>
    <font>
      <b val="true"/>
      <sz val="28"/>
      <color rgb="FF5A54D4"/>
      <name val="Arial"/>
      <family val="0"/>
      <charset val="1"/>
    </font>
    <font>
      <b val="true"/>
      <sz val="16"/>
      <color rgb="FF1A1A2E"/>
      <name val="Arial"/>
      <family val="0"/>
      <charset val="1"/>
    </font>
    <font>
      <sz val="10.5"/>
      <color rgb="FF444444"/>
      <name val="Arial"/>
      <family val="0"/>
      <charset val="1"/>
    </font>
    <font>
      <b val="true"/>
      <sz val="10"/>
      <color rgb="FF5A54D4"/>
      <name val="Arial"/>
      <family val="0"/>
      <charset val="1"/>
    </font>
    <font>
      <sz val="9.5"/>
      <color rgb="FF666666"/>
      <name val="Arial"/>
      <family val="0"/>
      <charset val="1"/>
    </font>
    <font>
      <sz val="8"/>
      <color rgb="FFE0E0FF"/>
      <name val="Arial"/>
      <family val="0"/>
      <charset val="1"/>
    </font>
    <font>
      <b val="true"/>
      <sz val="11"/>
      <color rgb="FF1A1A2E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969EFF"/>
        <bgColor rgb="FFAAAAAA"/>
      </patternFill>
    </fill>
    <fill>
      <patternFill patternType="solid">
        <fgColor rgb="FFF5F5FF"/>
        <bgColor rgb="FFEEF4FF"/>
      </patternFill>
    </fill>
    <fill>
      <patternFill patternType="solid">
        <fgColor rgb="FFEEF4FF"/>
        <bgColor rgb="FFF0F0FF"/>
      </patternFill>
    </fill>
    <fill>
      <patternFill patternType="solid">
        <fgColor rgb="FF5A54D4"/>
        <bgColor rgb="FF1A56C4"/>
      </patternFill>
    </fill>
    <fill>
      <patternFill patternType="solid">
        <fgColor rgb="FFEEEEEE"/>
        <bgColor rgb="FFF2F2F2"/>
      </patternFill>
    </fill>
    <fill>
      <patternFill patternType="solid">
        <fgColor rgb="FFF9F9F9"/>
        <bgColor rgb="FFF5F5FF"/>
      </patternFill>
    </fill>
    <fill>
      <patternFill patternType="solid">
        <fgColor rgb="FFF2F2F2"/>
        <bgColor rgb="FFEEEEEE"/>
      </patternFill>
    </fill>
    <fill>
      <patternFill patternType="solid">
        <fgColor rgb="FFF0F0FF"/>
        <bgColor rgb="FFEEF4FF"/>
      </patternFill>
    </fill>
    <fill>
      <patternFill patternType="solid">
        <fgColor rgb="FFFFFFFF"/>
        <bgColor rgb="FFF9F9F9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AACCFF"/>
      </left>
      <right/>
      <top style="thin">
        <color rgb="FFAACCFF"/>
      </top>
      <bottom style="thin">
        <color rgb="FFAACCFF"/>
      </bottom>
      <diagonal/>
    </border>
    <border diagonalUp="false" diagonalDown="false">
      <left style="thin">
        <color rgb="FFAACCFF"/>
      </left>
      <right style="thin">
        <color rgb="FFAACCFF"/>
      </right>
      <top style="thin">
        <color rgb="FFAACCFF"/>
      </top>
      <bottom style="thin">
        <color rgb="FFAACCFF"/>
      </bottom>
      <diagonal/>
    </border>
    <border diagonalUp="false" diagonalDown="false">
      <left style="thin">
        <color rgb="FF5A54D4"/>
      </left>
      <right style="thin">
        <color rgb="FF5A54D4"/>
      </right>
      <top style="thin">
        <color rgb="FF5A54D4"/>
      </top>
      <bottom style="thin">
        <color rgb="FF5A54D4"/>
      </bottom>
      <diagonal/>
    </border>
    <border diagonalUp="false" diagonalDown="false">
      <left/>
      <right/>
      <top style="thin">
        <color rgb="FFCCCCCC"/>
      </top>
      <bottom style="thin">
        <color rgb="FFCCCCCC"/>
      </bottom>
      <diagonal/>
    </border>
    <border diagonalUp="false" diagonalDown="false">
      <left/>
      <right/>
      <top/>
      <bottom style="thin">
        <color rgb="FFDDDDDD"/>
      </bottom>
      <diagonal/>
    </border>
    <border diagonalUp="false" diagonalDown="false">
      <left/>
      <right/>
      <top/>
      <bottom style="thin">
        <color rgb="FFBBBBBB"/>
      </bottom>
      <diagonal/>
    </border>
    <border diagonalUp="false" diagonalDown="false">
      <left/>
      <right/>
      <top/>
      <bottom style="thin">
        <color rgb="FFEEEEEE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4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7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8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8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7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6" fillId="7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7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8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8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9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9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1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7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4" fillId="7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8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8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9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9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7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3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5F5FF"/>
      <rgbColor rgb="FFFF00FF"/>
      <rgbColor rgb="FF00FFFF"/>
      <rgbColor rgb="FF800000"/>
      <rgbColor rgb="FF008000"/>
      <rgbColor rgb="FF000080"/>
      <rgbColor rgb="FF777777"/>
      <rgbColor rgb="FF800080"/>
      <rgbColor rgb="FF008080"/>
      <rgbColor rgb="FFBBBBBB"/>
      <rgbColor rgb="FF888888"/>
      <rgbColor rgb="FF969EFF"/>
      <rgbColor rgb="FF555555"/>
      <rgbColor rgb="FFF9F9F9"/>
      <rgbColor rgb="FFEEF4FF"/>
      <rgbColor rgb="FF660066"/>
      <rgbColor rgb="FFE0E0FF"/>
      <rgbColor rgb="FF1A56C4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0FF"/>
      <rgbColor rgb="FFEEEEEE"/>
      <rgbColor rgb="FFF2F2F2"/>
      <rgbColor rgb="FFAACCFF"/>
      <rgbColor rgb="FFE0E0E0"/>
      <rgbColor rgb="FFAAAAAA"/>
      <rgbColor rgb="FFDDDDDD"/>
      <rgbColor rgb="FF5A54D4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1A1A2E"/>
      <rgbColor rgb="FF222222"/>
      <rgbColor rgb="FF993300"/>
      <rgbColor rgb="FF993366"/>
      <rgbColor rgb="FF44444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1333080</xdr:colOff>
      <xdr:row>1</xdr:row>
      <xdr:rowOff>380520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211320" y="628560"/>
          <a:ext cx="1333080" cy="380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69EFF"/>
    <pageSetUpPr fitToPage="false"/>
  </sheetPr>
  <dimension ref="B1:O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6"/>
    <col collapsed="false" customWidth="true" hidden="false" outlineLevel="0" max="14" min="3" style="0" width="13"/>
    <col collapsed="false" customWidth="true" hidden="false" outlineLevel="0" max="15" min="15" style="0" width="15"/>
  </cols>
  <sheetData>
    <row r="1" customFormat="false" ht="36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8" hidden="false" customHeight="true" outlineLevel="0" collapsed="false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7.5" hidden="false" customHeight="true" outlineLevel="0" collapsed="false"/>
    <row r="4" customFormat="false" ht="21.75" hidden="false" customHeight="true" outlineLevel="0" collapsed="false">
      <c r="B4" s="3" t="s">
        <v>2</v>
      </c>
      <c r="C4" s="4" t="s">
        <v>3</v>
      </c>
      <c r="D4" s="4"/>
      <c r="E4" s="4"/>
      <c r="G4" s="3" t="s">
        <v>4</v>
      </c>
      <c r="H4" s="5" t="n">
        <v>2025</v>
      </c>
    </row>
    <row r="5" customFormat="false" ht="7.5" hidden="false" customHeight="true" outlineLevel="0" collapsed="false"/>
    <row r="6" customFormat="false" ht="24" hidden="false" customHeight="true" outlineLevel="0" collapsed="false">
      <c r="B6" s="6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8" t="s">
        <v>18</v>
      </c>
    </row>
    <row r="7" customFormat="false" ht="15" hidden="false" customHeight="true" outlineLevel="0" collapsed="false">
      <c r="B7" s="9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19.5" hidden="false" customHeight="true" outlineLevel="0" collapsed="false">
      <c r="B8" s="10" t="s">
        <v>20</v>
      </c>
      <c r="C8" s="11" t="n">
        <v>80000</v>
      </c>
      <c r="D8" s="11" t="n">
        <v>82000</v>
      </c>
      <c r="E8" s="11" t="n">
        <v>85000</v>
      </c>
      <c r="F8" s="11" t="n">
        <v>78000</v>
      </c>
      <c r="G8" s="11" t="n">
        <v>90000</v>
      </c>
      <c r="H8" s="11" t="n">
        <v>95000</v>
      </c>
      <c r="I8" s="11" t="n">
        <v>88000</v>
      </c>
      <c r="J8" s="11" t="n">
        <v>72000</v>
      </c>
      <c r="K8" s="11" t="n">
        <v>86000</v>
      </c>
      <c r="L8" s="11" t="n">
        <v>91000</v>
      </c>
      <c r="M8" s="11" t="n">
        <v>94000</v>
      </c>
      <c r="N8" s="11" t="n">
        <v>99000</v>
      </c>
      <c r="O8" s="12" t="n">
        <f aca="false">SUM(C8:N8)</f>
        <v>1040000</v>
      </c>
    </row>
    <row r="9" customFormat="false" ht="19.5" hidden="false" customHeight="true" outlineLevel="0" collapsed="false">
      <c r="B9" s="10" t="s">
        <v>21</v>
      </c>
      <c r="C9" s="11" t="n">
        <v>2000</v>
      </c>
      <c r="D9" s="11" t="n">
        <v>2000</v>
      </c>
      <c r="E9" s="11" t="n">
        <v>2000</v>
      </c>
      <c r="F9" s="11" t="n">
        <v>2000</v>
      </c>
      <c r="G9" s="11" t="n">
        <v>2000</v>
      </c>
      <c r="H9" s="11" t="n">
        <v>2000</v>
      </c>
      <c r="I9" s="11" t="n">
        <v>2000</v>
      </c>
      <c r="J9" s="11" t="n">
        <v>2000</v>
      </c>
      <c r="K9" s="11" t="n">
        <v>2000</v>
      </c>
      <c r="L9" s="11" t="n">
        <v>2000</v>
      </c>
      <c r="M9" s="11" t="n">
        <v>2000</v>
      </c>
      <c r="N9" s="11" t="n">
        <v>2000</v>
      </c>
      <c r="O9" s="12" t="n">
        <f aca="false">SUM(C9:N9)</f>
        <v>24000</v>
      </c>
    </row>
    <row r="10" customFormat="false" ht="21" hidden="false" customHeight="true" outlineLevel="0" collapsed="false">
      <c r="B10" s="13" t="s">
        <v>22</v>
      </c>
      <c r="C10" s="14" t="n">
        <f aca="false">C8+C9</f>
        <v>82000</v>
      </c>
      <c r="D10" s="14" t="n">
        <f aca="false">D8+D9</f>
        <v>84000</v>
      </c>
      <c r="E10" s="14" t="n">
        <f aca="false">E8+E9</f>
        <v>87000</v>
      </c>
      <c r="F10" s="14" t="n">
        <f aca="false">F8+F9</f>
        <v>80000</v>
      </c>
      <c r="G10" s="14" t="n">
        <f aca="false">G8+G9</f>
        <v>92000</v>
      </c>
      <c r="H10" s="14" t="n">
        <f aca="false">H8+H9</f>
        <v>97000</v>
      </c>
      <c r="I10" s="14" t="n">
        <f aca="false">I8+I9</f>
        <v>90000</v>
      </c>
      <c r="J10" s="14" t="n">
        <f aca="false">J8+J9</f>
        <v>74000</v>
      </c>
      <c r="K10" s="14" t="n">
        <f aca="false">K8+K9</f>
        <v>88000</v>
      </c>
      <c r="L10" s="14" t="n">
        <f aca="false">L8+L9</f>
        <v>93000</v>
      </c>
      <c r="M10" s="14" t="n">
        <f aca="false">M8+M9</f>
        <v>96000</v>
      </c>
      <c r="N10" s="14" t="n">
        <f aca="false">N8+N9</f>
        <v>101000</v>
      </c>
      <c r="O10" s="14" t="n">
        <f aca="false">SUM(C10:N10)</f>
        <v>1064000</v>
      </c>
    </row>
    <row r="11" customFormat="false" ht="7.5" hidden="false" customHeight="true" outlineLevel="0" collapsed="false"/>
    <row r="12" customFormat="false" ht="15" hidden="false" customHeight="true" outlineLevel="0" collapsed="false">
      <c r="B12" s="9" t="s">
        <v>23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customFormat="false" ht="19.5" hidden="false" customHeight="true" outlineLevel="0" collapsed="false">
      <c r="B13" s="10" t="s">
        <v>24</v>
      </c>
      <c r="C13" s="11" t="n">
        <v>20000</v>
      </c>
      <c r="D13" s="11" t="n">
        <v>21000</v>
      </c>
      <c r="E13" s="11" t="n">
        <v>22000</v>
      </c>
      <c r="F13" s="11" t="n">
        <v>19000</v>
      </c>
      <c r="G13" s="11" t="n">
        <v>24000</v>
      </c>
      <c r="H13" s="11" t="n">
        <v>25000</v>
      </c>
      <c r="I13" s="11" t="n">
        <v>23000</v>
      </c>
      <c r="J13" s="11" t="n">
        <v>18000</v>
      </c>
      <c r="K13" s="11" t="n">
        <v>22000</v>
      </c>
      <c r="L13" s="11" t="n">
        <v>24000</v>
      </c>
      <c r="M13" s="11" t="n">
        <v>25000</v>
      </c>
      <c r="N13" s="11" t="n">
        <v>26000</v>
      </c>
      <c r="O13" s="12" t="n">
        <f aca="false">SUM(C13:N13)</f>
        <v>269000</v>
      </c>
    </row>
    <row r="14" customFormat="false" ht="19.5" hidden="false" customHeight="true" outlineLevel="0" collapsed="false">
      <c r="B14" s="10" t="s">
        <v>25</v>
      </c>
      <c r="C14" s="11" t="n">
        <v>8000</v>
      </c>
      <c r="D14" s="11" t="n">
        <v>8000</v>
      </c>
      <c r="E14" s="11" t="n">
        <v>8000</v>
      </c>
      <c r="F14" s="11" t="n">
        <v>8000</v>
      </c>
      <c r="G14" s="11" t="n">
        <v>8000</v>
      </c>
      <c r="H14" s="11" t="n">
        <v>8000</v>
      </c>
      <c r="I14" s="11" t="n">
        <v>8000</v>
      </c>
      <c r="J14" s="11" t="n">
        <v>8000</v>
      </c>
      <c r="K14" s="11" t="n">
        <v>8000</v>
      </c>
      <c r="L14" s="11" t="n">
        <v>8000</v>
      </c>
      <c r="M14" s="11" t="n">
        <v>8000</v>
      </c>
      <c r="N14" s="11" t="n">
        <v>8000</v>
      </c>
      <c r="O14" s="12" t="n">
        <f aca="false">SUM(C14:N14)</f>
        <v>96000</v>
      </c>
    </row>
    <row r="15" customFormat="false" ht="19.5" hidden="false" customHeight="true" outlineLevel="0" collapsed="false">
      <c r="B15" s="10" t="s">
        <v>26</v>
      </c>
      <c r="C15" s="11" t="n">
        <v>3000</v>
      </c>
      <c r="D15" s="11" t="n">
        <v>3000</v>
      </c>
      <c r="E15" s="11" t="n">
        <v>3000</v>
      </c>
      <c r="F15" s="11" t="n">
        <v>3000</v>
      </c>
      <c r="G15" s="11" t="n">
        <v>3000</v>
      </c>
      <c r="H15" s="11" t="n">
        <v>3000</v>
      </c>
      <c r="I15" s="11" t="n">
        <v>3000</v>
      </c>
      <c r="J15" s="11" t="n">
        <v>3000</v>
      </c>
      <c r="K15" s="11" t="n">
        <v>3000</v>
      </c>
      <c r="L15" s="11" t="n">
        <v>3000</v>
      </c>
      <c r="M15" s="11" t="n">
        <v>3000</v>
      </c>
      <c r="N15" s="11" t="n">
        <v>3000</v>
      </c>
      <c r="O15" s="12" t="n">
        <f aca="false">SUM(C15:N15)</f>
        <v>36000</v>
      </c>
    </row>
    <row r="16" customFormat="false" ht="19.5" hidden="false" customHeight="true" outlineLevel="0" collapsed="false">
      <c r="B16" s="10" t="s">
        <v>27</v>
      </c>
      <c r="C16" s="11" t="n">
        <v>35000</v>
      </c>
      <c r="D16" s="11" t="n">
        <v>35000</v>
      </c>
      <c r="E16" s="11" t="n">
        <v>35000</v>
      </c>
      <c r="F16" s="11" t="n">
        <v>35000</v>
      </c>
      <c r="G16" s="11" t="n">
        <v>35000</v>
      </c>
      <c r="H16" s="11" t="n">
        <v>35000</v>
      </c>
      <c r="I16" s="11" t="n">
        <v>35000</v>
      </c>
      <c r="J16" s="11" t="n">
        <v>35000</v>
      </c>
      <c r="K16" s="11" t="n">
        <v>35000</v>
      </c>
      <c r="L16" s="11" t="n">
        <v>35000</v>
      </c>
      <c r="M16" s="11" t="n">
        <v>35000</v>
      </c>
      <c r="N16" s="11" t="n">
        <v>35000</v>
      </c>
      <c r="O16" s="12" t="n">
        <f aca="false">SUM(C16:N16)</f>
        <v>420000</v>
      </c>
    </row>
    <row r="17" customFormat="false" ht="19.5" hidden="false" customHeight="true" outlineLevel="0" collapsed="false">
      <c r="B17" s="10" t="s">
        <v>28</v>
      </c>
      <c r="C17" s="11" t="n">
        <v>2000</v>
      </c>
      <c r="D17" s="11" t="n">
        <v>2000</v>
      </c>
      <c r="E17" s="11" t="n">
        <v>2000</v>
      </c>
      <c r="F17" s="11" t="n">
        <v>2000</v>
      </c>
      <c r="G17" s="11" t="n">
        <v>2000</v>
      </c>
      <c r="H17" s="11" t="n">
        <v>2000</v>
      </c>
      <c r="I17" s="11" t="n">
        <v>2000</v>
      </c>
      <c r="J17" s="11" t="n">
        <v>2000</v>
      </c>
      <c r="K17" s="11" t="n">
        <v>2000</v>
      </c>
      <c r="L17" s="11" t="n">
        <v>2000</v>
      </c>
      <c r="M17" s="11" t="n">
        <v>2000</v>
      </c>
      <c r="N17" s="11" t="n">
        <v>2000</v>
      </c>
      <c r="O17" s="12" t="n">
        <f aca="false">SUM(C17:N17)</f>
        <v>24000</v>
      </c>
    </row>
    <row r="18" customFormat="false" ht="21" hidden="false" customHeight="true" outlineLevel="0" collapsed="false">
      <c r="B18" s="13" t="s">
        <v>29</v>
      </c>
      <c r="C18" s="14" t="n">
        <f aca="false">C13+C14+C15+C16+C17</f>
        <v>68000</v>
      </c>
      <c r="D18" s="14" t="n">
        <f aca="false">D13+D14+D15+D16+D17</f>
        <v>69000</v>
      </c>
      <c r="E18" s="14" t="n">
        <f aca="false">E13+E14+E15+E16+E17</f>
        <v>70000</v>
      </c>
      <c r="F18" s="14" t="n">
        <f aca="false">F13+F14+F15+F16+F17</f>
        <v>67000</v>
      </c>
      <c r="G18" s="14" t="n">
        <f aca="false">G13+G14+G15+G16+G17</f>
        <v>72000</v>
      </c>
      <c r="H18" s="14" t="n">
        <f aca="false">H13+H14+H15+H16+H17</f>
        <v>73000</v>
      </c>
      <c r="I18" s="14" t="n">
        <f aca="false">I13+I14+I15+I16+I17</f>
        <v>71000</v>
      </c>
      <c r="J18" s="14" t="n">
        <f aca="false">J13+J14+J15+J16+J17</f>
        <v>66000</v>
      </c>
      <c r="K18" s="14" t="n">
        <f aca="false">K13+K14+K15+K16+K17</f>
        <v>70000</v>
      </c>
      <c r="L18" s="14" t="n">
        <f aca="false">L13+L14+L15+L16+L17</f>
        <v>72000</v>
      </c>
      <c r="M18" s="14" t="n">
        <f aca="false">M13+M14+M15+M16+M17</f>
        <v>73000</v>
      </c>
      <c r="N18" s="14" t="n">
        <f aca="false">N13+N14+N15+N16+N17</f>
        <v>74000</v>
      </c>
      <c r="O18" s="14" t="n">
        <f aca="false">SUM(C18:N18)</f>
        <v>845000</v>
      </c>
    </row>
    <row r="19" customFormat="false" ht="7.5" hidden="false" customHeight="true" outlineLevel="0" collapsed="false"/>
    <row r="20" customFormat="false" ht="25.5" hidden="false" customHeight="true" outlineLevel="0" collapsed="false">
      <c r="B20" s="15" t="s">
        <v>30</v>
      </c>
      <c r="C20" s="16" t="n">
        <f aca="false">C10-C18</f>
        <v>14000</v>
      </c>
      <c r="D20" s="16" t="n">
        <f aca="false">D10-D18</f>
        <v>15000</v>
      </c>
      <c r="E20" s="16" t="n">
        <f aca="false">E10-E18</f>
        <v>17000</v>
      </c>
      <c r="F20" s="16" t="n">
        <f aca="false">F10-F18</f>
        <v>13000</v>
      </c>
      <c r="G20" s="16" t="n">
        <f aca="false">G10-G18</f>
        <v>20000</v>
      </c>
      <c r="H20" s="16" t="n">
        <f aca="false">H10-H18</f>
        <v>24000</v>
      </c>
      <c r="I20" s="16" t="n">
        <f aca="false">I10-I18</f>
        <v>19000</v>
      </c>
      <c r="J20" s="16" t="n">
        <f aca="false">J10-J18</f>
        <v>8000</v>
      </c>
      <c r="K20" s="16" t="n">
        <f aca="false">K10-K18</f>
        <v>18000</v>
      </c>
      <c r="L20" s="16" t="n">
        <f aca="false">L10-L18</f>
        <v>21000</v>
      </c>
      <c r="M20" s="16" t="n">
        <f aca="false">M10-M18</f>
        <v>23000</v>
      </c>
      <c r="N20" s="16" t="n">
        <f aca="false">N10-N18</f>
        <v>27000</v>
      </c>
      <c r="O20" s="16" t="n">
        <f aca="false">SUM(C20:N20)</f>
        <v>219000</v>
      </c>
    </row>
    <row r="21" customFormat="false" ht="15.75" hidden="false" customHeight="true" outlineLevel="0" collapsed="false">
      <c r="B21" s="17" t="s">
        <v>31</v>
      </c>
      <c r="C21" s="18" t="n">
        <f aca="false">IF(C10=0,0,C20/C10)</f>
        <v>0.170731707317073</v>
      </c>
      <c r="D21" s="18" t="n">
        <f aca="false">IF(D10=0,0,D20/D10)</f>
        <v>0.178571428571429</v>
      </c>
      <c r="E21" s="18" t="n">
        <f aca="false">IF(E10=0,0,E20/E10)</f>
        <v>0.195402298850575</v>
      </c>
      <c r="F21" s="18" t="n">
        <f aca="false">IF(F10=0,0,F20/F10)</f>
        <v>0.1625</v>
      </c>
      <c r="G21" s="18" t="n">
        <f aca="false">IF(G10=0,0,G20/G10)</f>
        <v>0.217391304347826</v>
      </c>
      <c r="H21" s="18" t="n">
        <f aca="false">IF(H10=0,0,H20/H10)</f>
        <v>0.247422680412371</v>
      </c>
      <c r="I21" s="18" t="n">
        <f aca="false">IF(I10=0,0,I20/I10)</f>
        <v>0.211111111111111</v>
      </c>
      <c r="J21" s="18" t="n">
        <f aca="false">IF(J10=0,0,J20/J10)</f>
        <v>0.108108108108108</v>
      </c>
      <c r="K21" s="18" t="n">
        <f aca="false">IF(K10=0,0,K20/K10)</f>
        <v>0.204545454545455</v>
      </c>
      <c r="L21" s="18" t="n">
        <f aca="false">IF(L10=0,0,L20/L10)</f>
        <v>0.225806451612903</v>
      </c>
      <c r="M21" s="18" t="n">
        <f aca="false">IF(M10=0,0,M20/M10)</f>
        <v>0.239583333333333</v>
      </c>
      <c r="N21" s="18" t="n">
        <f aca="false">IF(N10=0,0,N20/N10)</f>
        <v>0.267326732673267</v>
      </c>
      <c r="O21" s="19" t="n">
        <f aca="false">IF(O10=0,0,O20/O10)</f>
        <v>0.205827067669173</v>
      </c>
    </row>
    <row r="22" customFormat="false" ht="7.5" hidden="false" customHeight="true" outlineLevel="0" collapsed="false"/>
    <row r="23" customFormat="false" ht="15" hidden="false" customHeight="true" outlineLevel="0" collapsed="false">
      <c r="B23" s="9" t="s">
        <v>32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customFormat="false" ht="19.5" hidden="false" customHeight="true" outlineLevel="0" collapsed="false">
      <c r="B24" s="10" t="s">
        <v>33</v>
      </c>
      <c r="C24" s="11" t="n">
        <v>4000</v>
      </c>
      <c r="D24" s="11" t="n">
        <v>4000</v>
      </c>
      <c r="E24" s="11" t="n">
        <v>4000</v>
      </c>
      <c r="F24" s="11" t="n">
        <v>4000</v>
      </c>
      <c r="G24" s="11" t="n">
        <v>4000</v>
      </c>
      <c r="H24" s="11" t="n">
        <v>4000</v>
      </c>
      <c r="I24" s="11" t="n">
        <v>4000</v>
      </c>
      <c r="J24" s="11" t="n">
        <v>4000</v>
      </c>
      <c r="K24" s="11" t="n">
        <v>4000</v>
      </c>
      <c r="L24" s="11" t="n">
        <v>4000</v>
      </c>
      <c r="M24" s="11" t="n">
        <v>4000</v>
      </c>
      <c r="N24" s="11" t="n">
        <v>4000</v>
      </c>
      <c r="O24" s="12" t="n">
        <f aca="false">SUM(C24:N24)</f>
        <v>48000</v>
      </c>
    </row>
    <row r="25" customFormat="false" ht="19.5" hidden="false" customHeight="true" outlineLevel="0" collapsed="false">
      <c r="B25" s="10" t="s">
        <v>34</v>
      </c>
      <c r="C25" s="11" t="n">
        <v>500</v>
      </c>
      <c r="D25" s="11" t="n">
        <v>500</v>
      </c>
      <c r="E25" s="11" t="n">
        <v>500</v>
      </c>
      <c r="F25" s="11" t="n">
        <v>500</v>
      </c>
      <c r="G25" s="11" t="n">
        <v>500</v>
      </c>
      <c r="H25" s="11" t="n">
        <v>500</v>
      </c>
      <c r="I25" s="11" t="n">
        <v>500</v>
      </c>
      <c r="J25" s="11" t="n">
        <v>500</v>
      </c>
      <c r="K25" s="11" t="n">
        <v>500</v>
      </c>
      <c r="L25" s="11" t="n">
        <v>500</v>
      </c>
      <c r="M25" s="11" t="n">
        <v>500</v>
      </c>
      <c r="N25" s="11" t="n">
        <v>500</v>
      </c>
      <c r="O25" s="12" t="n">
        <f aca="false">SUM(C25:N25)</f>
        <v>6000</v>
      </c>
    </row>
    <row r="26" customFormat="false" ht="19.5" hidden="false" customHeight="true" outlineLevel="0" collapsed="false">
      <c r="B26" s="10" t="s">
        <v>35</v>
      </c>
      <c r="C26" s="11" t="n">
        <v>500</v>
      </c>
      <c r="D26" s="11" t="n">
        <v>500</v>
      </c>
      <c r="E26" s="11" t="n">
        <v>500</v>
      </c>
      <c r="F26" s="11" t="n">
        <v>500</v>
      </c>
      <c r="G26" s="11" t="n">
        <v>500</v>
      </c>
      <c r="H26" s="11" t="n">
        <v>500</v>
      </c>
      <c r="I26" s="11" t="n">
        <v>500</v>
      </c>
      <c r="J26" s="11" t="n">
        <v>500</v>
      </c>
      <c r="K26" s="11" t="n">
        <v>500</v>
      </c>
      <c r="L26" s="11" t="n">
        <v>500</v>
      </c>
      <c r="M26" s="11" t="n">
        <v>500</v>
      </c>
      <c r="N26" s="11" t="n">
        <v>500</v>
      </c>
      <c r="O26" s="12" t="n">
        <f aca="false">SUM(C26:N26)</f>
        <v>6000</v>
      </c>
    </row>
    <row r="27" customFormat="false" ht="21" hidden="false" customHeight="true" outlineLevel="0" collapsed="false">
      <c r="B27" s="13" t="s">
        <v>36</v>
      </c>
      <c r="C27" s="14" t="n">
        <f aca="false">C24+C25+C26</f>
        <v>5000</v>
      </c>
      <c r="D27" s="14" t="n">
        <f aca="false">D24+D25+D26</f>
        <v>5000</v>
      </c>
      <c r="E27" s="14" t="n">
        <f aca="false">E24+E25+E26</f>
        <v>5000</v>
      </c>
      <c r="F27" s="14" t="n">
        <f aca="false">F24+F25+F26</f>
        <v>5000</v>
      </c>
      <c r="G27" s="14" t="n">
        <f aca="false">G24+G25+G26</f>
        <v>5000</v>
      </c>
      <c r="H27" s="14" t="n">
        <f aca="false">H24+H25+H26</f>
        <v>5000</v>
      </c>
      <c r="I27" s="14" t="n">
        <f aca="false">I24+I25+I26</f>
        <v>5000</v>
      </c>
      <c r="J27" s="14" t="n">
        <f aca="false">J24+J25+J26</f>
        <v>5000</v>
      </c>
      <c r="K27" s="14" t="n">
        <f aca="false">K24+K25+K26</f>
        <v>5000</v>
      </c>
      <c r="L27" s="14" t="n">
        <f aca="false">L24+L25+L26</f>
        <v>5000</v>
      </c>
      <c r="M27" s="14" t="n">
        <f aca="false">M24+M25+M26</f>
        <v>5000</v>
      </c>
      <c r="N27" s="14" t="n">
        <f aca="false">N24+N25+N26</f>
        <v>5000</v>
      </c>
      <c r="O27" s="14" t="n">
        <f aca="false">SUM(C27:N27)</f>
        <v>60000</v>
      </c>
    </row>
    <row r="28" customFormat="false" ht="7.5" hidden="false" customHeight="true" outlineLevel="0" collapsed="false"/>
    <row r="29" customFormat="false" ht="21.75" hidden="false" customHeight="true" outlineLevel="0" collapsed="false">
      <c r="B29" s="20" t="s">
        <v>37</v>
      </c>
      <c r="C29" s="21" t="n">
        <f aca="false">C20-C27</f>
        <v>9000</v>
      </c>
      <c r="D29" s="21" t="n">
        <f aca="false">D20-D27</f>
        <v>10000</v>
      </c>
      <c r="E29" s="21" t="n">
        <f aca="false">E20-E27</f>
        <v>12000</v>
      </c>
      <c r="F29" s="21" t="n">
        <f aca="false">F20-F27</f>
        <v>8000</v>
      </c>
      <c r="G29" s="21" t="n">
        <f aca="false">G20-G27</f>
        <v>15000</v>
      </c>
      <c r="H29" s="21" t="n">
        <f aca="false">H20-H27</f>
        <v>19000</v>
      </c>
      <c r="I29" s="21" t="n">
        <f aca="false">I20-I27</f>
        <v>14000</v>
      </c>
      <c r="J29" s="21" t="n">
        <f aca="false">J20-J27</f>
        <v>3000</v>
      </c>
      <c r="K29" s="21" t="n">
        <f aca="false">K20-K27</f>
        <v>13000</v>
      </c>
      <c r="L29" s="21" t="n">
        <f aca="false">L20-L27</f>
        <v>16000</v>
      </c>
      <c r="M29" s="21" t="n">
        <f aca="false">M20-M27</f>
        <v>18000</v>
      </c>
      <c r="N29" s="21" t="n">
        <f aca="false">N20-N27</f>
        <v>22000</v>
      </c>
      <c r="O29" s="21" t="n">
        <f aca="false">SUM(C29:N29)</f>
        <v>159000</v>
      </c>
    </row>
    <row r="30" customFormat="false" ht="15.75" hidden="false" customHeight="true" outlineLevel="0" collapsed="false">
      <c r="B30" s="17" t="s">
        <v>38</v>
      </c>
      <c r="C30" s="18" t="n">
        <f aca="false">IF(C10=0,0,C29/C10)</f>
        <v>0.109756097560976</v>
      </c>
      <c r="D30" s="18" t="n">
        <f aca="false">IF(D10=0,0,D29/D10)</f>
        <v>0.119047619047619</v>
      </c>
      <c r="E30" s="18" t="n">
        <f aca="false">IF(E10=0,0,E29/E10)</f>
        <v>0.137931034482759</v>
      </c>
      <c r="F30" s="18" t="n">
        <f aca="false">IF(F10=0,0,F29/F10)</f>
        <v>0.1</v>
      </c>
      <c r="G30" s="18" t="n">
        <f aca="false">IF(G10=0,0,G29/G10)</f>
        <v>0.16304347826087</v>
      </c>
      <c r="H30" s="18" t="n">
        <f aca="false">IF(H10=0,0,H29/H10)</f>
        <v>0.195876288659794</v>
      </c>
      <c r="I30" s="18" t="n">
        <f aca="false">IF(I10=0,0,I29/I10)</f>
        <v>0.155555555555556</v>
      </c>
      <c r="J30" s="18" t="n">
        <f aca="false">IF(J10=0,0,J29/J10)</f>
        <v>0.0405405405405405</v>
      </c>
      <c r="K30" s="18" t="n">
        <f aca="false">IF(K10=0,0,K29/K10)</f>
        <v>0.147727272727273</v>
      </c>
      <c r="L30" s="18" t="n">
        <f aca="false">IF(L10=0,0,L29/L10)</f>
        <v>0.172043010752688</v>
      </c>
      <c r="M30" s="18" t="n">
        <f aca="false">IF(M10=0,0,M29/M10)</f>
        <v>0.1875</v>
      </c>
      <c r="N30" s="18" t="n">
        <f aca="false">IF(N10=0,0,N29/N10)</f>
        <v>0.217821782178218</v>
      </c>
      <c r="O30" s="19" t="n">
        <f aca="false">IF(O10=0,0,O29/O10)</f>
        <v>0.149436090225564</v>
      </c>
    </row>
    <row r="31" customFormat="false" ht="7.5" hidden="false" customHeight="true" outlineLevel="0" collapsed="false"/>
    <row r="32" customFormat="false" ht="15" hidden="false" customHeight="true" outlineLevel="0" collapsed="false">
      <c r="B32" s="9" t="s">
        <v>39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customFormat="false" ht="19.5" hidden="false" customHeight="true" outlineLevel="0" collapsed="false">
      <c r="B33" s="10" t="s">
        <v>40</v>
      </c>
      <c r="C33" s="11" t="n">
        <v>1200</v>
      </c>
      <c r="D33" s="11" t="n">
        <v>1200</v>
      </c>
      <c r="E33" s="11" t="n">
        <v>1200</v>
      </c>
      <c r="F33" s="11" t="n">
        <v>1200</v>
      </c>
      <c r="G33" s="11" t="n">
        <v>1200</v>
      </c>
      <c r="H33" s="11" t="n">
        <v>1200</v>
      </c>
      <c r="I33" s="11" t="n">
        <v>1200</v>
      </c>
      <c r="J33" s="11" t="n">
        <v>1200</v>
      </c>
      <c r="K33" s="11" t="n">
        <v>1200</v>
      </c>
      <c r="L33" s="11" t="n">
        <v>1200</v>
      </c>
      <c r="M33" s="11" t="n">
        <v>1200</v>
      </c>
      <c r="N33" s="11" t="n">
        <v>1200</v>
      </c>
      <c r="O33" s="12" t="n">
        <f aca="false">SUM(C33:N33)</f>
        <v>14400</v>
      </c>
    </row>
    <row r="34" customFormat="false" ht="19.5" hidden="false" customHeight="true" outlineLevel="0" collapsed="false">
      <c r="B34" s="10" t="s">
        <v>41</v>
      </c>
      <c r="C34" s="11" t="n">
        <v>3000</v>
      </c>
      <c r="D34" s="11" t="n">
        <v>3000</v>
      </c>
      <c r="E34" s="11" t="n">
        <v>3000</v>
      </c>
      <c r="F34" s="11" t="n">
        <v>3000</v>
      </c>
      <c r="G34" s="11" t="n">
        <v>3000</v>
      </c>
      <c r="H34" s="11" t="n">
        <v>3000</v>
      </c>
      <c r="I34" s="11" t="n">
        <v>3000</v>
      </c>
      <c r="J34" s="11" t="n">
        <v>3000</v>
      </c>
      <c r="K34" s="11" t="n">
        <v>3000</v>
      </c>
      <c r="L34" s="11" t="n">
        <v>3000</v>
      </c>
      <c r="M34" s="11" t="n">
        <v>3000</v>
      </c>
      <c r="N34" s="11" t="n">
        <v>3000</v>
      </c>
      <c r="O34" s="12" t="n">
        <f aca="false">SUM(C34:N34)</f>
        <v>36000</v>
      </c>
    </row>
    <row r="35" customFormat="false" ht="7.5" hidden="false" customHeight="true" outlineLevel="0" collapsed="false"/>
    <row r="36" customFormat="false" ht="25.5" hidden="false" customHeight="true" outlineLevel="0" collapsed="false">
      <c r="B36" s="22" t="s">
        <v>42</v>
      </c>
      <c r="C36" s="23" t="n">
        <f aca="false">C29-C33-C34</f>
        <v>4800</v>
      </c>
      <c r="D36" s="23" t="n">
        <f aca="false">D29-D33-D34</f>
        <v>5800</v>
      </c>
      <c r="E36" s="23" t="n">
        <f aca="false">E29-E33-E34</f>
        <v>7800</v>
      </c>
      <c r="F36" s="23" t="n">
        <f aca="false">F29-F33-F34</f>
        <v>3800</v>
      </c>
      <c r="G36" s="23" t="n">
        <f aca="false">G29-G33-G34</f>
        <v>10800</v>
      </c>
      <c r="H36" s="23" t="n">
        <f aca="false">H29-H33-H34</f>
        <v>14800</v>
      </c>
      <c r="I36" s="23" t="n">
        <f aca="false">I29-I33-I34</f>
        <v>9800</v>
      </c>
      <c r="J36" s="23" t="n">
        <f aca="false">J29-J33-J34</f>
        <v>-1200</v>
      </c>
      <c r="K36" s="23" t="n">
        <f aca="false">K29-K33-K34</f>
        <v>8800</v>
      </c>
      <c r="L36" s="23" t="n">
        <f aca="false">L29-L33-L34</f>
        <v>11800</v>
      </c>
      <c r="M36" s="23" t="n">
        <f aca="false">M29-M33-M34</f>
        <v>13800</v>
      </c>
      <c r="N36" s="23" t="n">
        <f aca="false">N29-N33-N34</f>
        <v>17800</v>
      </c>
      <c r="O36" s="23" t="n">
        <f aca="false">SUM(C36:N36)</f>
        <v>108600</v>
      </c>
    </row>
    <row r="37" customFormat="false" ht="15.75" hidden="false" customHeight="true" outlineLevel="0" collapsed="false">
      <c r="B37" s="17" t="s">
        <v>43</v>
      </c>
      <c r="C37" s="18" t="n">
        <f aca="false">IF(C10=0,0,C36/C10)</f>
        <v>0.0585365853658537</v>
      </c>
      <c r="D37" s="18" t="n">
        <f aca="false">IF(D10=0,0,D36/D10)</f>
        <v>0.0690476190476191</v>
      </c>
      <c r="E37" s="18" t="n">
        <f aca="false">IF(E10=0,0,E36/E10)</f>
        <v>0.0896551724137931</v>
      </c>
      <c r="F37" s="18" t="n">
        <f aca="false">IF(F10=0,0,F36/F10)</f>
        <v>0.0475</v>
      </c>
      <c r="G37" s="18" t="n">
        <f aca="false">IF(G10=0,0,G36/G10)</f>
        <v>0.117391304347826</v>
      </c>
      <c r="H37" s="18" t="n">
        <f aca="false">IF(H10=0,0,H36/H10)</f>
        <v>0.152577319587629</v>
      </c>
      <c r="I37" s="18" t="n">
        <f aca="false">IF(I10=0,0,I36/I10)</f>
        <v>0.108888888888889</v>
      </c>
      <c r="J37" s="18" t="n">
        <f aca="false">IF(J10=0,0,J36/J10)</f>
        <v>-0.0162162162162162</v>
      </c>
      <c r="K37" s="18" t="n">
        <f aca="false">IF(K10=0,0,K36/K10)</f>
        <v>0.1</v>
      </c>
      <c r="L37" s="18" t="n">
        <f aca="false">IF(L10=0,0,L36/L10)</f>
        <v>0.126881720430108</v>
      </c>
      <c r="M37" s="18" t="n">
        <f aca="false">IF(M10=0,0,M36/M10)</f>
        <v>0.14375</v>
      </c>
      <c r="N37" s="18" t="n">
        <f aca="false">IF(N10=0,0,N36/N10)</f>
        <v>0.176237623762376</v>
      </c>
      <c r="O37" s="19" t="n">
        <f aca="false">IF(O10=0,0,O36/O10)</f>
        <v>0.102067669172932</v>
      </c>
    </row>
    <row r="38" customFormat="false" ht="13.5" hidden="false" customHeight="true" outlineLevel="0" collapsed="false"/>
    <row r="39" customFormat="false" ht="18" hidden="false" customHeight="true" outlineLevel="0" collapsed="false"/>
    <row r="40" customFormat="false" ht="15" hidden="false" customHeight="true" outlineLevel="0" collapsed="false">
      <c r="B40" s="9" t="s">
        <v>44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customFormat="false" ht="15.75" hidden="false" customHeight="true" outlineLevel="0" collapsed="false">
      <c r="B41" s="24" t="s">
        <v>45</v>
      </c>
      <c r="C41" s="25" t="s">
        <v>46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customFormat="false" ht="15.75" hidden="false" customHeight="true" outlineLevel="0" collapsed="false">
      <c r="B42" s="26" t="s">
        <v>45</v>
      </c>
      <c r="C42" s="27" t="s">
        <v>47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customFormat="false" ht="15.75" hidden="false" customHeight="true" outlineLevel="0" collapsed="false">
      <c r="B43" s="28" t="s">
        <v>45</v>
      </c>
      <c r="C43" s="29" t="s">
        <v>48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customFormat="false" ht="18" hidden="false" customHeight="true" outlineLevel="0" collapsed="false"/>
    <row r="45" customFormat="false" ht="18" hidden="false" customHeight="true" outlineLevel="0" collapsed="false"/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</sheetData>
  <mergeCells count="11">
    <mergeCell ref="B1:O1"/>
    <mergeCell ref="B2:O2"/>
    <mergeCell ref="C4:E4"/>
    <mergeCell ref="B7:O7"/>
    <mergeCell ref="B12:O12"/>
    <mergeCell ref="B23:O23"/>
    <mergeCell ref="B32:O32"/>
    <mergeCell ref="B40:O40"/>
    <mergeCell ref="C41:O41"/>
    <mergeCell ref="C42:O42"/>
    <mergeCell ref="C43:O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A54D4"/>
    <pageSetUpPr fitToPage="false"/>
  </sheetPr>
  <dimension ref="B1:F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6"/>
    <col collapsed="false" customWidth="true" hidden="false" outlineLevel="0" max="6" min="3" style="0" width="15"/>
  </cols>
  <sheetData>
    <row r="1" customFormat="false" ht="36" hidden="false" customHeight="true" outlineLevel="0" collapsed="false">
      <c r="B1" s="1" t="s">
        <v>49</v>
      </c>
      <c r="C1" s="1"/>
      <c r="D1" s="1"/>
      <c r="E1" s="1"/>
      <c r="F1" s="1"/>
    </row>
    <row r="2" customFormat="false" ht="18" hidden="false" customHeight="true" outlineLevel="0" collapsed="false">
      <c r="B2" s="2" t="s">
        <v>50</v>
      </c>
      <c r="C2" s="2"/>
      <c r="D2" s="2"/>
      <c r="E2" s="2"/>
      <c r="F2" s="2"/>
    </row>
    <row r="3" customFormat="false" ht="7.5" hidden="false" customHeight="true" outlineLevel="0" collapsed="false"/>
    <row r="4" customFormat="false" ht="18" hidden="false" customHeight="true" outlineLevel="0" collapsed="false"/>
    <row r="5" customFormat="false" ht="24" hidden="false" customHeight="true" outlineLevel="0" collapsed="false">
      <c r="B5" s="6" t="s">
        <v>5</v>
      </c>
      <c r="C5" s="30" t="s">
        <v>51</v>
      </c>
      <c r="D5" s="30" t="s">
        <v>52</v>
      </c>
      <c r="E5" s="30" t="s">
        <v>53</v>
      </c>
      <c r="F5" s="30" t="s">
        <v>54</v>
      </c>
    </row>
    <row r="6" customFormat="false" ht="15" hidden="false" customHeight="true" outlineLevel="0" collapsed="false">
      <c r="B6" s="9" t="s">
        <v>19</v>
      </c>
      <c r="C6" s="9"/>
      <c r="D6" s="9"/>
      <c r="E6" s="9"/>
      <c r="F6" s="9"/>
    </row>
    <row r="7" customFormat="false" ht="19.5" hidden="false" customHeight="true" outlineLevel="0" collapsed="false">
      <c r="B7" s="31" t="s">
        <v>22</v>
      </c>
      <c r="C7" s="11" t="n">
        <v>1026000</v>
      </c>
      <c r="D7" s="11" t="n">
        <v>1080000</v>
      </c>
      <c r="E7" s="11" t="n">
        <v>1150000</v>
      </c>
      <c r="F7" s="11" t="n">
        <v>1220000</v>
      </c>
    </row>
    <row r="8" customFormat="false" ht="7.5" hidden="false" customHeight="true" outlineLevel="0" collapsed="false"/>
    <row r="9" customFormat="false" ht="15" hidden="false" customHeight="true" outlineLevel="0" collapsed="false">
      <c r="B9" s="9" t="s">
        <v>55</v>
      </c>
      <c r="C9" s="9"/>
      <c r="D9" s="9"/>
      <c r="E9" s="9"/>
      <c r="F9" s="9"/>
    </row>
    <row r="10" customFormat="false" ht="19.5" hidden="false" customHeight="true" outlineLevel="0" collapsed="false">
      <c r="B10" s="31" t="s">
        <v>29</v>
      </c>
      <c r="C10" s="11" t="n">
        <v>756000</v>
      </c>
      <c r="D10" s="11" t="n">
        <v>795000</v>
      </c>
      <c r="E10" s="11" t="n">
        <v>840000</v>
      </c>
      <c r="F10" s="11" t="n">
        <v>890000</v>
      </c>
    </row>
    <row r="11" customFormat="false" ht="7.5" hidden="false" customHeight="true" outlineLevel="0" collapsed="false"/>
    <row r="12" customFormat="false" ht="25.5" hidden="false" customHeight="true" outlineLevel="0" collapsed="false">
      <c r="B12" s="15" t="s">
        <v>30</v>
      </c>
      <c r="C12" s="16" t="n">
        <f aca="false">C7-C10</f>
        <v>270000</v>
      </c>
      <c r="D12" s="16" t="n">
        <f aca="false">D7-D10</f>
        <v>285000</v>
      </c>
      <c r="E12" s="16" t="n">
        <f aca="false">E7-E10</f>
        <v>310000</v>
      </c>
      <c r="F12" s="16" t="n">
        <f aca="false">F7-F10</f>
        <v>330000</v>
      </c>
    </row>
    <row r="13" customFormat="false" ht="15.75" hidden="false" customHeight="true" outlineLevel="0" collapsed="false">
      <c r="B13" s="32" t="s">
        <v>56</v>
      </c>
      <c r="C13" s="33" t="n">
        <f aca="false">IF(C7=0,0,C12/C7)</f>
        <v>0.263157894736842</v>
      </c>
      <c r="D13" s="33" t="n">
        <f aca="false">IF(D7=0,0,D12/D7)</f>
        <v>0.263888888888889</v>
      </c>
      <c r="E13" s="33" t="n">
        <f aca="false">IF(E7=0,0,E12/E7)</f>
        <v>0.269565217391304</v>
      </c>
      <c r="F13" s="33" t="n">
        <f aca="false">IF(F7=0,0,F12/F7)</f>
        <v>0.270491803278689</v>
      </c>
    </row>
    <row r="14" customFormat="false" ht="7.5" hidden="false" customHeight="true" outlineLevel="0" collapsed="false"/>
    <row r="15" customFormat="false" ht="15" hidden="false" customHeight="true" outlineLevel="0" collapsed="false">
      <c r="B15" s="9" t="s">
        <v>57</v>
      </c>
      <c r="C15" s="9"/>
      <c r="D15" s="9"/>
      <c r="E15" s="9"/>
      <c r="F15" s="9"/>
    </row>
    <row r="16" customFormat="false" ht="19.5" hidden="false" customHeight="true" outlineLevel="0" collapsed="false">
      <c r="B16" s="31" t="s">
        <v>36</v>
      </c>
      <c r="C16" s="11" t="n">
        <v>60000</v>
      </c>
      <c r="D16" s="11" t="n">
        <v>62000</v>
      </c>
      <c r="E16" s="11" t="n">
        <v>65000</v>
      </c>
      <c r="F16" s="11" t="n">
        <v>68000</v>
      </c>
    </row>
    <row r="17" customFormat="false" ht="7.5" hidden="false" customHeight="true" outlineLevel="0" collapsed="false"/>
    <row r="18" customFormat="false" ht="21.75" hidden="false" customHeight="true" outlineLevel="0" collapsed="false">
      <c r="B18" s="34" t="s">
        <v>37</v>
      </c>
      <c r="C18" s="35" t="n">
        <f aca="false">C12-C16</f>
        <v>210000</v>
      </c>
      <c r="D18" s="35" t="n">
        <f aca="false">D12-D16</f>
        <v>223000</v>
      </c>
      <c r="E18" s="35" t="n">
        <f aca="false">E12-E16</f>
        <v>245000</v>
      </c>
      <c r="F18" s="35" t="n">
        <f aca="false">F12-F16</f>
        <v>262000</v>
      </c>
    </row>
    <row r="19" customFormat="false" ht="7.5" hidden="false" customHeight="true" outlineLevel="0" collapsed="false"/>
    <row r="20" customFormat="false" ht="15" hidden="false" customHeight="true" outlineLevel="0" collapsed="false">
      <c r="B20" s="9" t="s">
        <v>58</v>
      </c>
      <c r="C20" s="9"/>
      <c r="D20" s="9"/>
      <c r="E20" s="9"/>
      <c r="F20" s="9"/>
    </row>
    <row r="21" customFormat="false" ht="19.5" hidden="false" customHeight="true" outlineLevel="0" collapsed="false">
      <c r="B21" s="31" t="s">
        <v>59</v>
      </c>
      <c r="C21" s="11" t="n">
        <v>14400</v>
      </c>
      <c r="D21" s="11" t="n">
        <v>13200</v>
      </c>
      <c r="E21" s="11" t="n">
        <v>12000</v>
      </c>
      <c r="F21" s="11" t="n">
        <v>10800</v>
      </c>
    </row>
    <row r="22" customFormat="false" ht="19.5" hidden="false" customHeight="true" outlineLevel="0" collapsed="false">
      <c r="B22" s="31" t="s">
        <v>60</v>
      </c>
      <c r="C22" s="11" t="n">
        <v>36000</v>
      </c>
      <c r="D22" s="11" t="n">
        <v>38000</v>
      </c>
      <c r="E22" s="11" t="n">
        <v>41000</v>
      </c>
      <c r="F22" s="11" t="n">
        <v>44000</v>
      </c>
    </row>
    <row r="23" customFormat="false" ht="7.5" hidden="false" customHeight="true" outlineLevel="0" collapsed="false"/>
    <row r="24" customFormat="false" ht="21.75" hidden="false" customHeight="true" outlineLevel="0" collapsed="false">
      <c r="B24" s="36" t="s">
        <v>61</v>
      </c>
      <c r="C24" s="37" t="n">
        <f aca="false">C18-C21-C22</f>
        <v>159600</v>
      </c>
      <c r="D24" s="37" t="n">
        <f aca="false">D18-D21-D22</f>
        <v>171800</v>
      </c>
      <c r="E24" s="37" t="n">
        <f aca="false">E18-E21-E22</f>
        <v>192000</v>
      </c>
      <c r="F24" s="37" t="n">
        <f aca="false">F18-F21-F22</f>
        <v>207200</v>
      </c>
    </row>
    <row r="25" customFormat="false" ht="7.5" hidden="false" customHeight="true" outlineLevel="0" collapsed="false"/>
    <row r="26" customFormat="false" ht="15" hidden="false" customHeight="true" outlineLevel="0" collapsed="false">
      <c r="B26" s="9" t="s">
        <v>62</v>
      </c>
      <c r="C26" s="9"/>
      <c r="D26" s="9"/>
      <c r="E26" s="9"/>
      <c r="F26" s="9"/>
    </row>
    <row r="27" customFormat="false" ht="19.5" hidden="false" customHeight="true" outlineLevel="0" collapsed="false">
      <c r="B27" s="32" t="s">
        <v>63</v>
      </c>
      <c r="C27" s="38" t="s">
        <v>64</v>
      </c>
      <c r="D27" s="39" t="n">
        <f aca="false">IF(C12=0,0,(D12-C12)/C12)</f>
        <v>0.0555555555555556</v>
      </c>
      <c r="E27" s="39" t="n">
        <f aca="false">IF(D12=0,0,(E12-D12)/D12)</f>
        <v>0.087719298245614</v>
      </c>
      <c r="F27" s="39" t="n">
        <f aca="false">IF(E12=0,0,(F12-E12)/E12)</f>
        <v>0.0645161290322581</v>
      </c>
    </row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</sheetData>
  <mergeCells count="7">
    <mergeCell ref="B1:F1"/>
    <mergeCell ref="B2:F2"/>
    <mergeCell ref="B6:F6"/>
    <mergeCell ref="B9:F9"/>
    <mergeCell ref="B15:F15"/>
    <mergeCell ref="B20:F20"/>
    <mergeCell ref="B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69EFF"/>
    <pageSetUpPr fitToPage="false"/>
  </sheetPr>
  <dimension ref="B1:B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5"/>
    <col collapsed="false" customWidth="true" hidden="false" outlineLevel="0" max="3" min="3" style="0" width="3"/>
  </cols>
  <sheetData>
    <row r="1" customFormat="false" ht="49.5" hidden="false" customHeight="true" outlineLevel="0" collapsed="false">
      <c r="B1" s="40"/>
    </row>
    <row r="2" customFormat="false" ht="43.5" hidden="false" customHeight="true" outlineLevel="0" collapsed="false">
      <c r="B2" s="41"/>
    </row>
    <row r="3" customFormat="false" ht="7.5" hidden="false" customHeight="true" outlineLevel="0" collapsed="false"/>
    <row r="4" customFormat="false" ht="31.5" hidden="false" customHeight="true" outlineLevel="0" collapsed="false">
      <c r="B4" s="42" t="s">
        <v>65</v>
      </c>
    </row>
    <row r="5" customFormat="false" ht="21.75" hidden="false" customHeight="true" outlineLevel="0" collapsed="false">
      <c r="B5" s="43" t="s">
        <v>66</v>
      </c>
    </row>
    <row r="6" customFormat="false" ht="21.75" hidden="false" customHeight="true" outlineLevel="0" collapsed="false">
      <c r="B6" s="43" t="s">
        <v>67</v>
      </c>
    </row>
    <row r="7" customFormat="false" ht="12" hidden="false" customHeight="true" outlineLevel="0" collapsed="false"/>
    <row r="8" customFormat="false" ht="19.5" hidden="false" customHeight="true" outlineLevel="0" collapsed="false">
      <c r="B8" s="44" t="s">
        <v>68</v>
      </c>
    </row>
    <row r="9" customFormat="false" ht="18" hidden="false" customHeight="true" outlineLevel="0" collapsed="false">
      <c r="B9" s="45" t="s">
        <v>69</v>
      </c>
    </row>
    <row r="10" customFormat="false" ht="6" hidden="false" customHeight="true" outlineLevel="0" collapsed="false"/>
    <row r="11" customFormat="false" ht="19.5" hidden="false" customHeight="true" outlineLevel="0" collapsed="false">
      <c r="B11" s="44" t="s">
        <v>70</v>
      </c>
    </row>
    <row r="12" customFormat="false" ht="18" hidden="false" customHeight="true" outlineLevel="0" collapsed="false">
      <c r="B12" s="45" t="s">
        <v>71</v>
      </c>
    </row>
    <row r="13" customFormat="false" ht="6" hidden="false" customHeight="true" outlineLevel="0" collapsed="false"/>
    <row r="14" customFormat="false" ht="19.5" hidden="false" customHeight="true" outlineLevel="0" collapsed="false">
      <c r="B14" s="44" t="s">
        <v>72</v>
      </c>
    </row>
    <row r="15" customFormat="false" ht="18" hidden="false" customHeight="true" outlineLevel="0" collapsed="false">
      <c r="B15" s="45" t="s">
        <v>73</v>
      </c>
    </row>
    <row r="16" customFormat="false" ht="6" hidden="false" customHeight="true" outlineLevel="0" collapsed="false"/>
    <row r="17" customFormat="false" ht="19.5" hidden="false" customHeight="true" outlineLevel="0" collapsed="false">
      <c r="B17" s="44" t="s">
        <v>74</v>
      </c>
    </row>
    <row r="18" customFormat="false" ht="18" hidden="false" customHeight="true" outlineLevel="0" collapsed="false">
      <c r="B18" s="45" t="s">
        <v>75</v>
      </c>
    </row>
    <row r="19" customFormat="false" ht="6" hidden="false" customHeight="true" outlineLevel="0" collapsed="false"/>
    <row r="20" customFormat="false" ht="9.75" hidden="false" customHeight="true" outlineLevel="0" collapsed="false"/>
    <row r="21" customFormat="false" ht="12" hidden="false" customHeight="true" outlineLevel="0" collapsed="false">
      <c r="B21" s="46" t="s">
        <v>76</v>
      </c>
    </row>
    <row r="22" customFormat="false" ht="7.5" hidden="false" customHeight="true" outlineLevel="0" collapsed="false"/>
    <row r="23" customFormat="false" ht="21.75" hidden="false" customHeight="true" outlineLevel="0" collapsed="false">
      <c r="B23" s="47" t="s">
        <v>77</v>
      </c>
    </row>
    <row r="24" customFormat="false" ht="18" hidden="false" customHeight="true" outlineLevel="0" collapsed="false">
      <c r="B24" s="48" t="s">
        <v>78</v>
      </c>
    </row>
    <row r="25" customFormat="false" ht="15.75" hidden="false" customHeight="true" outlineLevel="0" collapsed="false"/>
    <row r="26" customFormat="false" ht="36" hidden="false" customHeight="true" outlineLevel="0" collapsed="false">
      <c r="B26" s="49" t="s">
        <v>79</v>
      </c>
    </row>
    <row r="27" customFormat="false" ht="6" hidden="false" customHeight="true" outlineLevel="0" collapsed="false"/>
    <row r="28" customFormat="false" ht="19.5" hidden="false" customHeight="true" outlineLevel="0" collapsed="false"/>
    <row r="29" customFormat="false" ht="19.5" hidden="false" customHeight="true" outlineLevel="0" collapsed="false"/>
    <row r="30" customFormat="false" ht="19.5" hidden="false" customHeight="true" outlineLevel="0" collapsed="false"/>
    <row r="31" customFormat="false" ht="19.5" hidden="false" customHeight="true" outlineLevel="0" collapsed="false"/>
    <row r="32" customFormat="false" ht="19.5" hidden="false" customHeight="true" outlineLevel="0" collapsed="false"/>
    <row r="33" customFormat="false" ht="19.5" hidden="false" customHeight="true" outlineLevel="0" collapsed="false"/>
    <row r="34" customFormat="false" ht="19.5" hidden="false" customHeight="true" outlineLevel="0" collapsed="false"/>
    <row r="35" customFormat="false" ht="19.5" hidden="false" customHeight="true" outlineLevel="0" collapsed="false"/>
    <row r="36" customFormat="false" ht="19.5" hidden="false" customHeight="true" outlineLevel="0" collapsed="false"/>
    <row r="37" customFormat="false" ht="19.5" hidden="false" customHeight="true" outlineLevel="0" collapsed="false"/>
    <row r="38" customFormat="false" ht="19.5" hidden="false" customHeight="true" outlineLevel="0" collapsed="false"/>
    <row r="39" customFormat="false" ht="19.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2026-04-08T22:18:05Z</dcterms:created>
  <dc:creator>openpyxl</dc:creator>
  <dc:description/>
  <dc:language>en-US</dc:language>
  <cp:lastModifiedBy/>
  <dcterms:modified xsi:type="dcterms:W3CDTF">2026-04-08T22:18:06Z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